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7512" windowHeight="834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53" i="1"/>
  <c r="F8"/>
  <c r="F25"/>
  <c r="F23" s="1"/>
  <c r="F36"/>
  <c r="F38"/>
  <c r="F48"/>
  <c r="G51"/>
  <c r="F49"/>
  <c r="C23"/>
  <c r="F47"/>
  <c r="F46"/>
  <c r="C53"/>
  <c r="D50"/>
  <c r="D49"/>
  <c r="D47"/>
  <c r="D46"/>
  <c r="F39" l="1"/>
  <c r="C35"/>
  <c r="D35" s="1"/>
  <c r="F16"/>
  <c r="F13"/>
  <c r="F12"/>
  <c r="F11"/>
  <c r="F9"/>
  <c r="F19"/>
  <c r="F18"/>
  <c r="F17"/>
  <c r="F32"/>
  <c r="F31"/>
  <c r="F28"/>
  <c r="F27"/>
  <c r="F26"/>
  <c r="F40"/>
  <c r="F41"/>
  <c r="F37"/>
  <c r="D42"/>
  <c r="C14"/>
  <c r="C6"/>
  <c r="D6" s="1"/>
  <c r="D24"/>
  <c r="C51" l="1"/>
  <c r="F6"/>
  <c r="F14"/>
  <c r="F42"/>
  <c r="F51" s="1"/>
  <c r="F35"/>
  <c r="D23"/>
  <c r="D14" l="1"/>
</calcChain>
</file>

<file path=xl/sharedStrings.xml><?xml version="1.0" encoding="utf-8"?>
<sst xmlns="http://schemas.openxmlformats.org/spreadsheetml/2006/main" count="52" uniqueCount="49">
  <si>
    <t>№п/п</t>
  </si>
  <si>
    <t>на 1м2</t>
  </si>
  <si>
    <t>Статьи затрат</t>
  </si>
  <si>
    <t xml:space="preserve"> пользования</t>
  </si>
  <si>
    <t>Содержание помещений общего</t>
  </si>
  <si>
    <t>Расходы на управление МКД</t>
  </si>
  <si>
    <t>зарплата обслуж.перс с отчислен.</t>
  </si>
  <si>
    <t>Прибыль управляющей компании</t>
  </si>
  <si>
    <t>Содержание придомовой территории</t>
  </si>
  <si>
    <t xml:space="preserve"> </t>
  </si>
  <si>
    <t>ОТЧЕТ ПО СТАТЬЕ " Содержание и ремонт жилья"</t>
  </si>
  <si>
    <t>тариф</t>
  </si>
  <si>
    <t>Налоги при УСН</t>
  </si>
  <si>
    <t>за 2020год</t>
  </si>
  <si>
    <t>в рублях</t>
  </si>
  <si>
    <t>Обслуживание газопровода</t>
  </si>
  <si>
    <t>подготовка к отоп.сезону,промывка</t>
  </si>
  <si>
    <t>Прочие:</t>
  </si>
  <si>
    <t>бухгалтерские услуги,паспортист</t>
  </si>
  <si>
    <t>обследование венканалов и дымоходов</t>
  </si>
  <si>
    <t>услуги по уборке территории(оплата труда с налогами)</t>
  </si>
  <si>
    <t>услуги  по уборке МОП(оплата труда с налогами)</t>
  </si>
  <si>
    <t>Обслуживание внутридомового инженерного оборудование</t>
  </si>
  <si>
    <t>и конструкций МКД</t>
  </si>
  <si>
    <t>утв</t>
  </si>
  <si>
    <t xml:space="preserve">ремонт водоснабжения </t>
  </si>
  <si>
    <t>Текущий ремонт</t>
  </si>
  <si>
    <t>покос травы</t>
  </si>
  <si>
    <t>услуги электрика,электроматериалы 1276,3</t>
  </si>
  <si>
    <t xml:space="preserve">ж.д.по Вятская 75  за   2023 год </t>
  </si>
  <si>
    <t>Факт за 2023</t>
  </si>
  <si>
    <t>Формированик квитанций по капремонту</t>
  </si>
  <si>
    <t>инвентарь,м 2035,8,мешки д/ листьев-600,соль-2149,85</t>
  </si>
  <si>
    <t>дезинсекция,дератизация</t>
  </si>
  <si>
    <t>инвентарь 852,моющее 1322,хозтовары-1694,55</t>
  </si>
  <si>
    <t>наладка насосного оборудования (дог)</t>
  </si>
  <si>
    <t>Аварийное обслуживание МКД</t>
  </si>
  <si>
    <t>Обслуживание УУТЭ-18600,подгот.УУТЭ к отопит.сезону-2900</t>
  </si>
  <si>
    <t>зарпл.перс.183387,услуги.юриста-27128</t>
  </si>
  <si>
    <t>почтовые расходы-2060 аренда офиса 13485</t>
  </si>
  <si>
    <t>техподержка программы 8120-,эл.отч 850 чек онлайн 4905,95</t>
  </si>
  <si>
    <t>ремонт примыканий труб венканалов</t>
  </si>
  <si>
    <t>ремонт фасада,кровли</t>
  </si>
  <si>
    <t>заправка катриджа4354,53,канцтовары 9071,65</t>
  </si>
  <si>
    <t>содержание оргтехники 3563 ,усл.связи-3055,выписка егрн 650</t>
  </si>
  <si>
    <t>Полная стоимость</t>
  </si>
  <si>
    <t>покраска деревьев</t>
  </si>
  <si>
    <t>обрезка деревьев</t>
  </si>
  <si>
    <t>услуги банка ,сайты: УК, ГИС ЖКХ ,общехоз,гсм</t>
  </si>
</sst>
</file>

<file path=xl/styles.xml><?xml version="1.0" encoding="utf-8"?>
<styleSheet xmlns="http://schemas.openxmlformats.org/spreadsheetml/2006/main">
  <fonts count="1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sz val="9"/>
      <name val="Arial Cyr"/>
      <charset val="204"/>
    </font>
    <font>
      <sz val="2"/>
      <name val="Arial Cyr"/>
      <charset val="204"/>
    </font>
    <font>
      <b/>
      <sz val="14"/>
      <name val="Arial Cyr"/>
      <charset val="204"/>
    </font>
    <font>
      <sz val="3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3" xfId="0" applyFont="1" applyBorder="1"/>
    <xf numFmtId="0" fontId="0" fillId="0" borderId="0" xfId="0" applyAlignment="1">
      <alignment horizontal="center"/>
    </xf>
    <xf numFmtId="0" fontId="3" fillId="0" borderId="3" xfId="0" applyFont="1" applyBorder="1"/>
    <xf numFmtId="0" fontId="1" fillId="0" borderId="1" xfId="0" applyFont="1" applyBorder="1"/>
    <xf numFmtId="0" fontId="1" fillId="0" borderId="2" xfId="0" applyFont="1" applyBorder="1"/>
    <xf numFmtId="0" fontId="4" fillId="0" borderId="5" xfId="0" applyFont="1" applyBorder="1"/>
    <xf numFmtId="0" fontId="4" fillId="0" borderId="6" xfId="0" applyFont="1" applyBorder="1"/>
    <xf numFmtId="0" fontId="5" fillId="0" borderId="7" xfId="0" applyFont="1" applyBorder="1"/>
    <xf numFmtId="0" fontId="4" fillId="0" borderId="8" xfId="0" applyFont="1" applyBorder="1"/>
    <xf numFmtId="0" fontId="4" fillId="0" borderId="1" xfId="0" applyFont="1" applyBorder="1"/>
    <xf numFmtId="0" fontId="4" fillId="0" borderId="4" xfId="0" applyFont="1" applyBorder="1"/>
    <xf numFmtId="0" fontId="4" fillId="0" borderId="2" xfId="0" applyFont="1" applyBorder="1"/>
    <xf numFmtId="0" fontId="4" fillId="0" borderId="3" xfId="0" applyFont="1" applyBorder="1"/>
    <xf numFmtId="0" fontId="0" fillId="0" borderId="7" xfId="0" applyBorder="1"/>
    <xf numFmtId="0" fontId="2" fillId="0" borderId="0" xfId="0" applyFont="1" applyAlignment="1"/>
    <xf numFmtId="0" fontId="4" fillId="0" borderId="9" xfId="0" applyFont="1" applyBorder="1"/>
    <xf numFmtId="0" fontId="0" fillId="0" borderId="3" xfId="0" applyFont="1" applyBorder="1"/>
    <xf numFmtId="0" fontId="0" fillId="0" borderId="2" xfId="0" applyFont="1" applyBorder="1"/>
    <xf numFmtId="0" fontId="0" fillId="0" borderId="1" xfId="0" applyFont="1" applyBorder="1"/>
    <xf numFmtId="0" fontId="7" fillId="0" borderId="8" xfId="0" applyFont="1" applyBorder="1"/>
    <xf numFmtId="0" fontId="7" fillId="0" borderId="7" xfId="0" applyFont="1" applyBorder="1"/>
    <xf numFmtId="0" fontId="8" fillId="0" borderId="0" xfId="0" applyFont="1"/>
    <xf numFmtId="0" fontId="0" fillId="0" borderId="2" xfId="0" applyBorder="1"/>
    <xf numFmtId="0" fontId="7" fillId="0" borderId="3" xfId="0" applyFont="1" applyBorder="1" applyAlignment="1">
      <alignment wrapText="1"/>
    </xf>
    <xf numFmtId="0" fontId="4" fillId="0" borderId="6" xfId="0" applyFont="1" applyBorder="1" applyAlignment="1">
      <alignment wrapText="1"/>
    </xf>
    <xf numFmtId="0" fontId="0" fillId="0" borderId="9" xfId="0" applyFont="1" applyBorder="1"/>
    <xf numFmtId="0" fontId="0" fillId="0" borderId="6" xfId="0" applyFont="1" applyBorder="1"/>
    <xf numFmtId="0" fontId="0" fillId="0" borderId="6" xfId="0" applyBorder="1"/>
    <xf numFmtId="0" fontId="6" fillId="0" borderId="3" xfId="0" applyFont="1" applyBorder="1"/>
    <xf numFmtId="0" fontId="6" fillId="0" borderId="7" xfId="0" applyFont="1" applyBorder="1"/>
    <xf numFmtId="0" fontId="9" fillId="0" borderId="0" xfId="0" applyFont="1" applyAlignment="1">
      <alignment horizontal="center"/>
    </xf>
    <xf numFmtId="0" fontId="10" fillId="0" borderId="0" xfId="0" applyFont="1"/>
    <xf numFmtId="0" fontId="0" fillId="0" borderId="1" xfId="0" applyBorder="1"/>
    <xf numFmtId="0" fontId="4" fillId="0" borderId="9" xfId="0" applyFont="1" applyFill="1" applyBorder="1"/>
    <xf numFmtId="0" fontId="5" fillId="0" borderId="5" xfId="0" applyFont="1" applyBorder="1"/>
    <xf numFmtId="2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2" fontId="0" fillId="0" borderId="2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2" fontId="0" fillId="0" borderId="6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2" fontId="4" fillId="0" borderId="10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5" fillId="0" borderId="3" xfId="0" applyFont="1" applyBorder="1"/>
    <xf numFmtId="0" fontId="4" fillId="0" borderId="13" xfId="0" applyFont="1" applyBorder="1"/>
    <xf numFmtId="2" fontId="5" fillId="0" borderId="1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9"/>
  <sheetViews>
    <sheetView tabSelected="1" topLeftCell="A16" zoomScaleNormal="100" workbookViewId="0">
      <selection activeCell="F68" sqref="F68"/>
    </sheetView>
  </sheetViews>
  <sheetFormatPr defaultRowHeight="13.2"/>
  <cols>
    <col min="1" max="1" width="5.88671875" customWidth="1"/>
    <col min="2" max="2" width="59.77734375" customWidth="1"/>
    <col min="3" max="3" width="20.109375" customWidth="1"/>
    <col min="4" max="4" width="13.109375" hidden="1" customWidth="1"/>
    <col min="5" max="5" width="10.33203125" hidden="1" customWidth="1"/>
    <col min="6" max="6" width="13.88671875" customWidth="1"/>
    <col min="7" max="7" width="13.6640625" customWidth="1"/>
  </cols>
  <sheetData>
    <row r="1" spans="1:7" ht="15">
      <c r="A1" s="21"/>
      <c r="B1" s="21" t="s">
        <v>10</v>
      </c>
      <c r="C1" s="21" t="s">
        <v>9</v>
      </c>
      <c r="D1" s="2" t="s">
        <v>13</v>
      </c>
      <c r="F1" s="2"/>
      <c r="G1" s="8"/>
    </row>
    <row r="2" spans="1:7" ht="17.399999999999999">
      <c r="A2" s="1"/>
      <c r="B2" s="37" t="s">
        <v>29</v>
      </c>
      <c r="D2" s="2"/>
      <c r="E2" s="2"/>
      <c r="F2" s="2"/>
      <c r="G2" s="8"/>
    </row>
    <row r="3" spans="1:7" ht="15.6" thickBot="1">
      <c r="A3" s="1"/>
      <c r="B3" s="1"/>
      <c r="C3" s="1" t="s">
        <v>14</v>
      </c>
      <c r="D3" s="28">
        <v>2809.6</v>
      </c>
      <c r="E3" s="1"/>
      <c r="F3" s="38">
        <v>2836.8</v>
      </c>
    </row>
    <row r="4" spans="1:7" ht="13.8">
      <c r="A4" s="10" t="s">
        <v>0</v>
      </c>
      <c r="B4" s="3" t="s">
        <v>2</v>
      </c>
      <c r="C4" s="39" t="s">
        <v>30</v>
      </c>
      <c r="D4" s="25"/>
      <c r="E4" s="25" t="s">
        <v>11</v>
      </c>
      <c r="F4" s="39" t="s">
        <v>30</v>
      </c>
      <c r="G4" s="39" t="s">
        <v>24</v>
      </c>
    </row>
    <row r="5" spans="1:7" ht="17.399999999999999" customHeight="1" thickBot="1">
      <c r="A5" s="4"/>
      <c r="B5" s="9"/>
      <c r="C5" s="29"/>
      <c r="D5" s="24"/>
      <c r="E5" s="24" t="s">
        <v>1</v>
      </c>
      <c r="F5" s="24" t="s">
        <v>1</v>
      </c>
      <c r="G5" s="29" t="s">
        <v>11</v>
      </c>
    </row>
    <row r="6" spans="1:7">
      <c r="A6" s="15">
        <v>1</v>
      </c>
      <c r="B6" s="16" t="s">
        <v>8</v>
      </c>
      <c r="C6" s="42">
        <f>C8+C9+C10+C11+C12+C13</f>
        <v>150128.87</v>
      </c>
      <c r="D6" s="42">
        <f>C6/12/D3</f>
        <v>4.4528542022589219</v>
      </c>
      <c r="E6" s="42">
        <v>2.84</v>
      </c>
      <c r="F6" s="42">
        <f>F8+F9+F11+F12+F13</f>
        <v>4.1602951370400607</v>
      </c>
      <c r="G6" s="43">
        <v>3.69</v>
      </c>
    </row>
    <row r="7" spans="1:7" ht="10.8" customHeight="1" thickBot="1">
      <c r="A7" s="17"/>
      <c r="B7" s="18"/>
      <c r="C7" s="44"/>
      <c r="D7" s="44"/>
      <c r="E7" s="44"/>
      <c r="F7" s="45"/>
      <c r="G7" s="45"/>
    </row>
    <row r="8" spans="1:7" ht="18" customHeight="1" thickBot="1">
      <c r="A8" s="14"/>
      <c r="B8" s="5" t="s">
        <v>20</v>
      </c>
      <c r="C8" s="46">
        <v>132000</v>
      </c>
      <c r="D8" s="47"/>
      <c r="E8" s="48"/>
      <c r="F8" s="48">
        <f>C8/13/F3</f>
        <v>3.5793309904985029</v>
      </c>
      <c r="G8" s="49"/>
    </row>
    <row r="9" spans="1:7" ht="18" customHeight="1" thickBot="1">
      <c r="A9" s="14"/>
      <c r="B9" s="5" t="s">
        <v>32</v>
      </c>
      <c r="C9" s="46">
        <v>4785.6499999999996</v>
      </c>
      <c r="D9" s="47"/>
      <c r="E9" s="48"/>
      <c r="F9" s="48">
        <f>C9/11/F3</f>
        <v>0.15336262369891809</v>
      </c>
      <c r="G9" s="49"/>
    </row>
    <row r="10" spans="1:7" ht="16.8" hidden="1" customHeight="1" thickBot="1">
      <c r="A10" s="14"/>
      <c r="B10" s="5"/>
      <c r="C10" s="46"/>
      <c r="D10" s="47"/>
      <c r="E10" s="48"/>
      <c r="F10" s="48"/>
      <c r="G10" s="49"/>
    </row>
    <row r="11" spans="1:7" ht="16.8" customHeight="1">
      <c r="A11" s="14"/>
      <c r="B11" s="5" t="s">
        <v>47</v>
      </c>
      <c r="C11" s="46">
        <v>3452.6</v>
      </c>
      <c r="D11" s="47"/>
      <c r="E11" s="48"/>
      <c r="F11" s="48">
        <f>C11/11/F3</f>
        <v>0.11064323437419883</v>
      </c>
      <c r="G11" s="49"/>
    </row>
    <row r="12" spans="1:7" ht="16.8" customHeight="1">
      <c r="A12" s="14"/>
      <c r="B12" s="5" t="s">
        <v>46</v>
      </c>
      <c r="C12" s="46">
        <v>1749.44</v>
      </c>
      <c r="D12" s="50"/>
      <c r="E12" s="48"/>
      <c r="F12" s="48">
        <f>C12/11/F3</f>
        <v>5.6063169768753522E-2</v>
      </c>
      <c r="G12" s="49"/>
    </row>
    <row r="13" spans="1:7" ht="18.600000000000001" customHeight="1" thickBot="1">
      <c r="A13" s="14"/>
      <c r="B13" s="5" t="s">
        <v>27</v>
      </c>
      <c r="C13" s="46">
        <v>8141.18</v>
      </c>
      <c r="D13" s="48"/>
      <c r="E13" s="48"/>
      <c r="F13" s="48">
        <f>C13/11/F3</f>
        <v>0.26089511869968723</v>
      </c>
      <c r="G13" s="49"/>
    </row>
    <row r="14" spans="1:7">
      <c r="A14" s="16">
        <v>2</v>
      </c>
      <c r="B14" s="16" t="s">
        <v>4</v>
      </c>
      <c r="C14" s="42">
        <f>C16+C17+C18+C19+C20+C21</f>
        <v>193817.05</v>
      </c>
      <c r="D14" s="42">
        <f>C14/12/D3</f>
        <v>5.7486549093583896</v>
      </c>
      <c r="E14" s="42">
        <v>3.87</v>
      </c>
      <c r="F14" s="42">
        <f>F16+F17+F19+F18+F20+F21</f>
        <v>5.7075148428019613</v>
      </c>
      <c r="G14" s="43">
        <v>5.3</v>
      </c>
    </row>
    <row r="15" spans="1:7" ht="15" customHeight="1" thickBot="1">
      <c r="A15" s="18"/>
      <c r="B15" s="18" t="s">
        <v>3</v>
      </c>
      <c r="C15" s="44"/>
      <c r="D15" s="44"/>
      <c r="E15" s="44"/>
      <c r="F15" s="45"/>
      <c r="G15" s="45"/>
    </row>
    <row r="16" spans="1:7" ht="20.25" customHeight="1" thickBot="1">
      <c r="A16" s="7"/>
      <c r="B16" s="5" t="s">
        <v>21</v>
      </c>
      <c r="C16" s="46">
        <v>132000</v>
      </c>
      <c r="D16" s="47"/>
      <c r="E16" s="48"/>
      <c r="F16" s="48">
        <f>C16/12/F3</f>
        <v>3.8776085730400447</v>
      </c>
      <c r="G16" s="49"/>
    </row>
    <row r="17" spans="1:7" ht="18.600000000000001" customHeight="1" thickBot="1">
      <c r="A17" s="7"/>
      <c r="B17" s="5" t="s">
        <v>28</v>
      </c>
      <c r="C17" s="46">
        <v>56582.29</v>
      </c>
      <c r="D17" s="47"/>
      <c r="E17" s="48"/>
      <c r="F17" s="48">
        <f>C17/12/F3</f>
        <v>1.6621513089866515</v>
      </c>
      <c r="G17" s="49"/>
    </row>
    <row r="18" spans="1:7" ht="19.8" customHeight="1" thickBot="1">
      <c r="A18" s="7"/>
      <c r="B18" s="5" t="s">
        <v>33</v>
      </c>
      <c r="C18" s="46">
        <v>1366.21</v>
      </c>
      <c r="D18" s="47"/>
      <c r="E18" s="48"/>
      <c r="F18" s="48">
        <f>C18/11/F3</f>
        <v>4.3782046351843303E-2</v>
      </c>
      <c r="G18" s="49"/>
    </row>
    <row r="19" spans="1:7" ht="19.8" customHeight="1" thickBot="1">
      <c r="A19" s="7"/>
      <c r="B19" s="5" t="s">
        <v>34</v>
      </c>
      <c r="C19" s="46">
        <v>3868.55</v>
      </c>
      <c r="D19" s="47"/>
      <c r="E19" s="48"/>
      <c r="F19" s="48">
        <f>C19/11/F3</f>
        <v>0.12397291442342202</v>
      </c>
      <c r="G19" s="49"/>
    </row>
    <row r="20" spans="1:7" ht="0.6" customHeight="1" thickBot="1">
      <c r="A20" s="7"/>
      <c r="B20" s="5"/>
      <c r="C20" s="46"/>
      <c r="D20" s="47"/>
      <c r="E20" s="48"/>
      <c r="F20" s="48"/>
      <c r="G20" s="49"/>
    </row>
    <row r="21" spans="1:7" ht="19.8" hidden="1" customHeight="1" thickBot="1">
      <c r="A21" s="11"/>
      <c r="B21" s="29"/>
      <c r="C21" s="51"/>
      <c r="D21" s="47"/>
      <c r="E21" s="52"/>
      <c r="F21" s="52"/>
      <c r="G21" s="53"/>
    </row>
    <row r="22" spans="1:7">
      <c r="A22" s="16">
        <v>3</v>
      </c>
      <c r="B22" s="16" t="s">
        <v>22</v>
      </c>
      <c r="C22" s="42"/>
      <c r="D22" s="42"/>
      <c r="E22" s="42"/>
      <c r="F22" s="42"/>
      <c r="G22" s="43"/>
    </row>
    <row r="23" spans="1:7" ht="13.8" thickBot="1">
      <c r="A23" s="19"/>
      <c r="B23" s="19" t="s">
        <v>23</v>
      </c>
      <c r="C23" s="44">
        <f>C25+C26+C27+C28+C29+C30+C31+C32+C33</f>
        <v>226000</v>
      </c>
      <c r="D23" s="44" t="e">
        <f>C23/12/D2</f>
        <v>#DIV/0!</v>
      </c>
      <c r="E23" s="44">
        <v>5.76</v>
      </c>
      <c r="F23" s="44">
        <f>F25+F26+F27+F28+F32</f>
        <v>6.4031164419806545</v>
      </c>
      <c r="G23" s="45">
        <v>5.72</v>
      </c>
    </row>
    <row r="24" spans="1:7" ht="13.8" hidden="1" thickBot="1">
      <c r="A24" s="18"/>
      <c r="B24" s="18"/>
      <c r="C24" s="44"/>
      <c r="D24" s="44">
        <f>C24/12/D3</f>
        <v>0</v>
      </c>
      <c r="E24" s="44">
        <v>5.76</v>
      </c>
      <c r="F24" s="44"/>
      <c r="G24" s="45"/>
    </row>
    <row r="25" spans="1:7" ht="20.399999999999999" customHeight="1">
      <c r="A25" s="20"/>
      <c r="B25" s="25" t="s">
        <v>6</v>
      </c>
      <c r="C25" s="54">
        <v>136270</v>
      </c>
      <c r="D25" s="47"/>
      <c r="E25" s="48"/>
      <c r="F25" s="48">
        <f>C25/13/F3</f>
        <v>3.6951169248123557</v>
      </c>
      <c r="G25" s="49"/>
    </row>
    <row r="26" spans="1:7" ht="16.8" customHeight="1" thickBot="1">
      <c r="A26" s="20"/>
      <c r="B26" s="5" t="s">
        <v>35</v>
      </c>
      <c r="C26" s="55">
        <v>12000</v>
      </c>
      <c r="D26" s="50"/>
      <c r="E26" s="50"/>
      <c r="F26" s="48">
        <f>C26/11/F3</f>
        <v>0.38455622211967389</v>
      </c>
      <c r="G26" s="56"/>
    </row>
    <row r="27" spans="1:7" ht="16.8" customHeight="1">
      <c r="A27" s="20"/>
      <c r="B27" s="5" t="s">
        <v>16</v>
      </c>
      <c r="C27" s="55">
        <v>62729</v>
      </c>
      <c r="D27" s="47"/>
      <c r="E27" s="50"/>
      <c r="F27" s="48">
        <f>C27/12/F3</f>
        <v>1.8427159710471892</v>
      </c>
      <c r="G27" s="56"/>
    </row>
    <row r="28" spans="1:7" ht="18.600000000000001" customHeight="1" thickBot="1">
      <c r="A28" s="20"/>
      <c r="B28" s="5" t="s">
        <v>19</v>
      </c>
      <c r="C28" s="55">
        <v>2028</v>
      </c>
      <c r="D28" s="50"/>
      <c r="E28" s="50"/>
      <c r="F28" s="48">
        <f>C28/11/F3</f>
        <v>6.4990001538224887E-2</v>
      </c>
      <c r="G28" s="56"/>
    </row>
    <row r="29" spans="1:7" ht="17.399999999999999" hidden="1" customHeight="1" thickBot="1">
      <c r="A29" s="20"/>
      <c r="B29" s="5"/>
      <c r="C29" s="55"/>
      <c r="D29" s="57"/>
      <c r="E29" s="50"/>
      <c r="F29" s="48"/>
      <c r="G29" s="56"/>
    </row>
    <row r="30" spans="1:7" ht="18.600000000000001" hidden="1" customHeight="1" thickBot="1">
      <c r="A30" s="36"/>
      <c r="B30" s="35"/>
      <c r="C30" s="58"/>
      <c r="D30" s="59"/>
      <c r="E30" s="60"/>
      <c r="F30" s="60"/>
      <c r="G30" s="61"/>
    </row>
    <row r="31" spans="1:7" ht="0.6" customHeight="1" thickBot="1">
      <c r="A31" s="20"/>
      <c r="B31" s="5"/>
      <c r="C31" s="55"/>
      <c r="D31" s="47"/>
      <c r="E31" s="50"/>
      <c r="F31" s="48">
        <f>C31/11/F3</f>
        <v>0</v>
      </c>
      <c r="G31" s="56"/>
    </row>
    <row r="32" spans="1:7" ht="21.6" customHeight="1" thickBot="1">
      <c r="A32" s="20"/>
      <c r="B32" s="5" t="s">
        <v>25</v>
      </c>
      <c r="C32" s="55">
        <v>12973</v>
      </c>
      <c r="D32" s="47"/>
      <c r="E32" s="50"/>
      <c r="F32" s="48">
        <f>C32/11/F3</f>
        <v>0.41573732246321071</v>
      </c>
      <c r="G32" s="56"/>
    </row>
    <row r="33" spans="1:7" ht="1.2" hidden="1" customHeight="1" thickBot="1">
      <c r="A33" s="20"/>
      <c r="B33" s="23"/>
      <c r="C33" s="55"/>
      <c r="D33" s="47"/>
      <c r="E33" s="50"/>
      <c r="F33" s="50"/>
      <c r="G33" s="56"/>
    </row>
    <row r="34" spans="1:7" ht="21" hidden="1" customHeight="1" thickBot="1">
      <c r="A34" s="6"/>
      <c r="B34" s="24"/>
      <c r="C34" s="55"/>
      <c r="D34" s="47"/>
      <c r="E34" s="50"/>
      <c r="F34" s="50"/>
      <c r="G34" s="56"/>
    </row>
    <row r="35" spans="1:7" ht="23.4" customHeight="1" thickBot="1">
      <c r="A35" s="13">
        <v>4</v>
      </c>
      <c r="B35" s="13" t="s">
        <v>5</v>
      </c>
      <c r="C35" s="62">
        <f>C36+C37+C38+C39+C40+C41</f>
        <v>464830.13</v>
      </c>
      <c r="D35" s="42">
        <f>C35/12/D3</f>
        <v>13.786960480732727</v>
      </c>
      <c r="E35" s="42">
        <v>9.5299999999999994</v>
      </c>
      <c r="F35" s="42">
        <f>F36+F37+F38+F40+F41</f>
        <v>12.965567671952508</v>
      </c>
      <c r="G35" s="43">
        <v>11.54</v>
      </c>
    </row>
    <row r="36" spans="1:7" ht="22.2" customHeight="1" thickBot="1">
      <c r="A36" s="5"/>
      <c r="B36" s="26" t="s">
        <v>38</v>
      </c>
      <c r="C36" s="63">
        <v>210515</v>
      </c>
      <c r="D36" s="47"/>
      <c r="E36" s="47"/>
      <c r="F36" s="77">
        <f>C36/13/F3</f>
        <v>5.7083550262484275</v>
      </c>
      <c r="G36" s="64"/>
    </row>
    <row r="37" spans="1:7" ht="22.2" customHeight="1" thickBot="1">
      <c r="A37" s="5"/>
      <c r="B37" s="27" t="s">
        <v>39</v>
      </c>
      <c r="C37" s="46">
        <v>15545</v>
      </c>
      <c r="D37" s="47"/>
      <c r="E37" s="50"/>
      <c r="F37" s="48">
        <f>C37/12/F3</f>
        <v>0.45664716112051135</v>
      </c>
      <c r="G37" s="56"/>
    </row>
    <row r="38" spans="1:7" ht="22.2" customHeight="1" thickBot="1">
      <c r="A38" s="5"/>
      <c r="B38" s="27" t="s">
        <v>40</v>
      </c>
      <c r="C38" s="46">
        <v>13875.95</v>
      </c>
      <c r="D38" s="47"/>
      <c r="E38" s="50"/>
      <c r="F38" s="48">
        <f>C38/12/F3</f>
        <v>0.40761744453844706</v>
      </c>
      <c r="G38" s="56"/>
    </row>
    <row r="39" spans="1:7" ht="22.2" customHeight="1" thickBot="1">
      <c r="A39" s="5"/>
      <c r="B39" s="27" t="s">
        <v>44</v>
      </c>
      <c r="C39" s="46">
        <v>7268</v>
      </c>
      <c r="D39" s="47"/>
      <c r="E39" s="50"/>
      <c r="F39" s="48">
        <f>C39/11/F3</f>
        <v>0.23291288519714914</v>
      </c>
      <c r="G39" s="56"/>
    </row>
    <row r="40" spans="1:7" ht="22.2" customHeight="1" thickBot="1">
      <c r="A40" s="5"/>
      <c r="B40" s="27" t="s">
        <v>18</v>
      </c>
      <c r="C40" s="46">
        <v>204200</v>
      </c>
      <c r="D40" s="47"/>
      <c r="E40" s="50"/>
      <c r="F40" s="48">
        <f>C40/12/F3</f>
        <v>5.9985429592028581</v>
      </c>
      <c r="G40" s="56"/>
    </row>
    <row r="41" spans="1:7" ht="24.6" customHeight="1" thickBot="1">
      <c r="A41" s="5"/>
      <c r="B41" s="30" t="s">
        <v>43</v>
      </c>
      <c r="C41" s="46">
        <v>13426.18</v>
      </c>
      <c r="D41" s="47"/>
      <c r="E41" s="50"/>
      <c r="F41" s="48">
        <f>C41/12/F3</f>
        <v>0.39440508084226356</v>
      </c>
      <c r="G41" s="56"/>
    </row>
    <row r="42" spans="1:7" ht="20.399999999999999" customHeight="1" thickBot="1">
      <c r="A42" s="13">
        <v>5</v>
      </c>
      <c r="B42" s="31" t="s">
        <v>17</v>
      </c>
      <c r="C42" s="62">
        <v>76845.61</v>
      </c>
      <c r="D42" s="42">
        <f>C42/12/D3</f>
        <v>2.2792571303151101</v>
      </c>
      <c r="E42" s="62">
        <v>1.25</v>
      </c>
      <c r="F42" s="62">
        <f>C42/12/F3</f>
        <v>2.2574030010340289</v>
      </c>
      <c r="G42" s="65">
        <v>2.2000000000000002</v>
      </c>
    </row>
    <row r="43" spans="1:7" ht="19.2" customHeight="1" thickBot="1">
      <c r="A43" s="32"/>
      <c r="B43" s="39" t="s">
        <v>48</v>
      </c>
      <c r="C43" s="66"/>
      <c r="D43" s="67"/>
      <c r="E43" s="66"/>
      <c r="F43" s="68"/>
      <c r="G43" s="65"/>
    </row>
    <row r="44" spans="1:7" ht="25.2" hidden="1" customHeight="1" thickBot="1">
      <c r="A44" s="33"/>
      <c r="B44" s="34"/>
      <c r="C44" s="66"/>
      <c r="D44" s="63"/>
      <c r="E44" s="69"/>
      <c r="F44" s="70">
        <v>0.43</v>
      </c>
      <c r="G44" s="71">
        <v>2.87</v>
      </c>
    </row>
    <row r="45" spans="1:7" ht="0.6" customHeight="1" thickBot="1">
      <c r="A45" s="33"/>
      <c r="B45" s="34"/>
      <c r="C45" s="66"/>
      <c r="D45" s="66"/>
      <c r="E45" s="66"/>
      <c r="F45" s="62"/>
      <c r="G45" s="65"/>
    </row>
    <row r="46" spans="1:7" ht="15" customHeight="1" thickBot="1">
      <c r="A46" s="22">
        <v>6</v>
      </c>
      <c r="B46" s="19" t="s">
        <v>37</v>
      </c>
      <c r="C46" s="62">
        <v>21500</v>
      </c>
      <c r="D46" s="72" t="e">
        <f>C46/12/D1</f>
        <v>#VALUE!</v>
      </c>
      <c r="E46" s="62"/>
      <c r="F46" s="62">
        <f>C46/12/F3</f>
        <v>0.63158018424515883</v>
      </c>
      <c r="G46" s="62">
        <v>0.5</v>
      </c>
    </row>
    <row r="47" spans="1:7" ht="16.2" customHeight="1" thickBot="1">
      <c r="A47" s="13">
        <v>7</v>
      </c>
      <c r="B47" s="13" t="s">
        <v>15</v>
      </c>
      <c r="C47" s="62">
        <v>4554</v>
      </c>
      <c r="D47" s="42" t="e">
        <f>C47/12/D1</f>
        <v>#VALUE!</v>
      </c>
      <c r="E47" s="70"/>
      <c r="F47" s="62">
        <f>C47/12/F3</f>
        <v>0.13377749576988154</v>
      </c>
      <c r="G47" s="62">
        <v>0.18</v>
      </c>
    </row>
    <row r="48" spans="1:7" ht="16.2" customHeight="1" thickBot="1">
      <c r="A48" s="22">
        <v>8</v>
      </c>
      <c r="B48" s="13" t="s">
        <v>36</v>
      </c>
      <c r="C48" s="62">
        <v>17043.490000000002</v>
      </c>
      <c r="D48" s="42"/>
      <c r="E48" s="70"/>
      <c r="F48" s="62">
        <f>C48/9/F3</f>
        <v>0.66755538321739671</v>
      </c>
      <c r="G48" s="62">
        <v>0.09</v>
      </c>
    </row>
    <row r="49" spans="1:7" ht="13.8" thickBot="1">
      <c r="A49" s="22">
        <v>9</v>
      </c>
      <c r="B49" s="13" t="s">
        <v>7</v>
      </c>
      <c r="C49" s="62">
        <v>19491.93</v>
      </c>
      <c r="D49" s="62" t="e">
        <f>C49/12/D1</f>
        <v>#VALUE!</v>
      </c>
      <c r="E49" s="62">
        <v>0.5</v>
      </c>
      <c r="F49" s="62">
        <f>C49/12/F3</f>
        <v>0.57259147631133667</v>
      </c>
      <c r="G49" s="62">
        <v>0.6</v>
      </c>
    </row>
    <row r="50" spans="1:7" ht="13.8" thickBot="1">
      <c r="A50" s="13">
        <v>10</v>
      </c>
      <c r="B50" s="18" t="s">
        <v>12</v>
      </c>
      <c r="C50" s="44"/>
      <c r="D50" s="44" t="e">
        <f>C50/12/D1</f>
        <v>#VALUE!</v>
      </c>
      <c r="E50" s="44">
        <v>0.1</v>
      </c>
      <c r="F50" s="44"/>
      <c r="G50" s="44">
        <v>0.05</v>
      </c>
    </row>
    <row r="51" spans="1:7" ht="13.8" thickBot="1">
      <c r="A51" s="13"/>
      <c r="B51" s="76" t="s">
        <v>45</v>
      </c>
      <c r="C51" s="44">
        <f>C6+C14+C23+C35+C42+C46+C47+C48+C49+C50</f>
        <v>1174211.0799999998</v>
      </c>
      <c r="D51" s="44"/>
      <c r="E51" s="44"/>
      <c r="F51" s="44">
        <f>F6+F14+F23+F35+F42+F46+F47+F48+F49+F50</f>
        <v>33.499401634352992</v>
      </c>
      <c r="G51" s="44">
        <f>G6+G14+G23+G35+G42+G46+G47+G48+G49+G50</f>
        <v>29.87</v>
      </c>
    </row>
    <row r="52" spans="1:7" ht="13.8" thickBot="1">
      <c r="A52" s="13">
        <v>11</v>
      </c>
      <c r="B52" s="12" t="s">
        <v>31</v>
      </c>
      <c r="C52" s="62">
        <v>15999.72</v>
      </c>
      <c r="D52" s="62"/>
      <c r="E52" s="62"/>
      <c r="F52" s="62">
        <v>0.47</v>
      </c>
      <c r="G52" s="62">
        <v>0.47</v>
      </c>
    </row>
    <row r="53" spans="1:7" ht="13.8" thickBot="1">
      <c r="A53" s="18">
        <v>12</v>
      </c>
      <c r="B53" s="12" t="s">
        <v>26</v>
      </c>
      <c r="C53" s="62">
        <f>C54+C55</f>
        <v>72089.790000000008</v>
      </c>
      <c r="D53" s="62"/>
      <c r="E53" s="62"/>
      <c r="F53" s="62">
        <f>C53/12/F3</f>
        <v>2.1176968767625497</v>
      </c>
      <c r="G53" s="73">
        <v>3</v>
      </c>
    </row>
    <row r="54" spans="1:7" ht="13.8" thickBot="1">
      <c r="A54" s="13"/>
      <c r="B54" s="75" t="s">
        <v>41</v>
      </c>
      <c r="C54" s="55">
        <v>20800</v>
      </c>
      <c r="D54" s="57"/>
      <c r="E54" s="50"/>
      <c r="F54" s="50"/>
      <c r="G54" s="73"/>
    </row>
    <row r="55" spans="1:7" ht="13.8" thickBot="1">
      <c r="A55" s="13"/>
      <c r="B55" s="41" t="s">
        <v>42</v>
      </c>
      <c r="C55" s="66">
        <v>51289.79</v>
      </c>
      <c r="D55" s="72"/>
      <c r="E55" s="72"/>
      <c r="F55" s="74"/>
      <c r="G55" s="73"/>
    </row>
    <row r="56" spans="1:7" ht="13.2" customHeight="1" thickBot="1">
      <c r="A56" s="13"/>
      <c r="B56" s="41"/>
      <c r="C56" s="66"/>
      <c r="D56" s="72"/>
      <c r="E56" s="72"/>
      <c r="F56" s="74"/>
      <c r="G56" s="73"/>
    </row>
    <row r="57" spans="1:7" ht="13.8" hidden="1" thickBot="1">
      <c r="A57" s="13"/>
      <c r="B57" s="41"/>
      <c r="C57" s="66"/>
      <c r="D57" s="72"/>
      <c r="E57" s="72"/>
      <c r="F57" s="74"/>
      <c r="G57" s="73"/>
    </row>
    <row r="58" spans="1:7" ht="13.8" hidden="1" thickBot="1">
      <c r="A58" s="13"/>
      <c r="B58" s="12"/>
      <c r="C58" s="62"/>
      <c r="D58" s="72"/>
      <c r="E58" s="72"/>
      <c r="F58" s="74"/>
      <c r="G58" s="73"/>
    </row>
    <row r="59" spans="1:7" ht="13.8" thickBot="1">
      <c r="A59" s="13"/>
      <c r="B59" s="40"/>
      <c r="C59" s="62"/>
      <c r="D59" s="74"/>
      <c r="E59" s="74"/>
      <c r="F59" s="72"/>
      <c r="G59" s="62"/>
    </row>
  </sheetData>
  <phoneticPr fontId="0" type="noConversion"/>
  <pageMargins left="0.25" right="0.25" top="0.75" bottom="0.75" header="0.3" footer="0.3"/>
  <pageSetup paperSize="9" scale="8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RUSSIA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 GAME 2007</dc:creator>
  <cp:lastModifiedBy>пользователь</cp:lastModifiedBy>
  <cp:lastPrinted>2024-02-29T13:13:28Z</cp:lastPrinted>
  <dcterms:created xsi:type="dcterms:W3CDTF">2011-07-12T11:42:04Z</dcterms:created>
  <dcterms:modified xsi:type="dcterms:W3CDTF">2024-02-29T13:21:35Z</dcterms:modified>
</cp:coreProperties>
</file>